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4" rupBuild="14420"/>
  <workbookPr defaultThemeVersion="124226"/>
  <mc:AlternateContent xmlns:mc="http://schemas.openxmlformats.org/markup-compatibility/2006">
    <mc:Choice Requires="x15">
      <x15ac:absPath xmlns:x15ac="http://schemas.microsoft.com/office/spreadsheetml/2010/11/ac" url="C:\WORKING FILES FOR ALL\ALOK\the root cause books and blogs\ready blogs and addendum to be published\addendum to volume one and two\"/>
    </mc:Choice>
  </mc:AlternateContent>
  <workbookProtection lockStructure="1"/>
  <bookViews>
    <workbookView xWindow="240" yWindow="60" windowWidth="20055" windowHeight="7950"/>
  </bookViews>
  <sheets>
    <sheet name="macro nutrients" sheetId="2" r:id="rId1"/>
    <sheet name="minerals" sheetId="1" r:id="rId2"/>
    <sheet name="vitamins" sheetId="3" r:id="rId3"/>
  </sheets>
  <definedNames>
    <definedName name="_xlnm._FilterDatabase" localSheetId="1" hidden="1">minerals!$A$6:$H$26</definedName>
  </definedNames>
  <calcPr calcId="162913"/>
</workbook>
</file>

<file path=xl/calcChain.xml><?xml version="1.0" encoding="utf-8"?>
<calcChain xmlns="http://schemas.openxmlformats.org/spreadsheetml/2006/main">
  <c r="D7" i="1" l="1"/>
  <c r="A8" i="1"/>
  <c r="A9" i="1" s="1"/>
  <c r="A10" i="1" s="1"/>
  <c r="A11" i="1" s="1"/>
  <c r="A12" i="1" s="1"/>
  <c r="A13" i="1" s="1"/>
  <c r="A14" i="1" s="1"/>
  <c r="A15" i="1" s="1"/>
  <c r="A16" i="1" s="1"/>
  <c r="A17" i="1" s="1"/>
  <c r="A18" i="1" s="1"/>
  <c r="A19" i="1" s="1"/>
  <c r="A20" i="1" s="1"/>
  <c r="A21" i="1" s="1"/>
  <c r="A22" i="1" s="1"/>
  <c r="A23" i="1" s="1"/>
  <c r="A24" i="1" s="1"/>
  <c r="A25" i="1" s="1"/>
  <c r="C26" i="1"/>
  <c r="D24" i="1"/>
  <c r="D23" i="1"/>
  <c r="D22" i="1"/>
  <c r="D21" i="1"/>
  <c r="D20" i="1"/>
  <c r="D19" i="1"/>
  <c r="D18" i="1"/>
  <c r="D17" i="1"/>
  <c r="D16" i="1"/>
  <c r="D15" i="1"/>
  <c r="D14" i="1"/>
  <c r="D13" i="1"/>
  <c r="D12" i="1"/>
  <c r="D10" i="1"/>
  <c r="D9" i="1"/>
  <c r="D8" i="1"/>
  <c r="D26" i="1" l="1"/>
  <c r="E10" i="2"/>
  <c r="E9" i="2"/>
  <c r="E8" i="2"/>
  <c r="E7" i="2"/>
  <c r="E6" i="2"/>
  <c r="E11" i="2" s="1"/>
  <c r="D11" i="2"/>
</calcChain>
</file>

<file path=xl/sharedStrings.xml><?xml version="1.0" encoding="utf-8"?>
<sst xmlns="http://schemas.openxmlformats.org/spreadsheetml/2006/main" count="225" uniqueCount="202">
  <si>
    <t>Hydrogen</t>
  </si>
  <si>
    <t>Carbon</t>
  </si>
  <si>
    <t>Nitrogen</t>
  </si>
  <si>
    <t xml:space="preserve">Oxygen </t>
  </si>
  <si>
    <t>Sodium</t>
  </si>
  <si>
    <t>Magnesium</t>
  </si>
  <si>
    <t>Phosphorus</t>
  </si>
  <si>
    <t>Sulphur</t>
  </si>
  <si>
    <t>Potassium</t>
  </si>
  <si>
    <t>Calcium</t>
  </si>
  <si>
    <t>Manganese</t>
  </si>
  <si>
    <t>Iron</t>
  </si>
  <si>
    <t xml:space="preserve">Copper </t>
  </si>
  <si>
    <t>Zinc</t>
  </si>
  <si>
    <t>Selenium</t>
  </si>
  <si>
    <t>Role</t>
  </si>
  <si>
    <t>Iodine</t>
  </si>
  <si>
    <t>% in human body</t>
  </si>
  <si>
    <t>Essential for maintaining fluid balance</t>
  </si>
  <si>
    <t>S.no</t>
  </si>
  <si>
    <t>Nutrient (element/ Vitamin)</t>
  </si>
  <si>
    <t>RDA</t>
  </si>
  <si>
    <t>na</t>
  </si>
  <si>
    <t>Proteins</t>
  </si>
  <si>
    <t>Fats</t>
  </si>
  <si>
    <t>Carbohydrates</t>
  </si>
  <si>
    <t>water</t>
  </si>
  <si>
    <t>Vitamins, Elements and minerals</t>
  </si>
  <si>
    <t>one gm per kg of weight (so 60 gms for a 60 kg person)</t>
  </si>
  <si>
    <t>rarely seen (in fact people tend to overconsume carbs to counter high Pitta instead of controlling Pitta thereby increasing excess Kapha as sugar converts to fat in the body)</t>
  </si>
  <si>
    <t>abundant in all foods being essential part of hydrocarbons</t>
  </si>
  <si>
    <t>healing, repairing of damaged cells and DNA, division of cells, building up of proteins, essential for strong immunity, breakdown of carbs, for sense of smell and taste, blood clotting, thyroid function, vision, reduces copper build up in the body</t>
  </si>
  <si>
    <t>2300 mg</t>
  </si>
  <si>
    <t>310-420 mg</t>
  </si>
  <si>
    <t>700 mg</t>
  </si>
  <si>
    <t>4700 mg</t>
  </si>
  <si>
    <t>2100 mg</t>
  </si>
  <si>
    <t>Chloride</t>
  </si>
  <si>
    <t>Salt</t>
  </si>
  <si>
    <t>55mcg</t>
  </si>
  <si>
    <t>4 mg</t>
  </si>
  <si>
    <t>Flouride</t>
  </si>
  <si>
    <t>Part of bones, teeth</t>
  </si>
  <si>
    <t>150 mcg</t>
  </si>
  <si>
    <t>8-11mg</t>
  </si>
  <si>
    <t>900 mcg</t>
  </si>
  <si>
    <t>1.8-2.3 mg</t>
  </si>
  <si>
    <t>8-18 mg</t>
  </si>
  <si>
    <t>Essential for oxygenation of blood as it is part of hemoglobin which binds oxygen to carry it from one part of body  to another, part of enzymes</t>
  </si>
  <si>
    <t>Essential for connective tissue formation and normal function of brain and nervous system</t>
  </si>
  <si>
    <t>Assists in thyroid regulation</t>
  </si>
  <si>
    <t>Important for thyroid health, reproduction and protection against oxidation</t>
  </si>
  <si>
    <t xml:space="preserve">abundant in all foods especially proteins </t>
  </si>
  <si>
    <t>Symptoms of deficiency</t>
  </si>
  <si>
    <t xml:space="preserve">abundant in all foods and atmosphere being essential part of hydrocarbons however anemia, fire, deforestation can reduce oxygen in the atmosphere/body.  </t>
  </si>
  <si>
    <t>Yogurt, dairy, wheat, nuts, seeds, cereals</t>
  </si>
  <si>
    <t>Lentils, squash, bananas, coconut water, potatoes, beans, lentils, spinach, brocoli</t>
  </si>
  <si>
    <t>pineaple, peas, grains, legumes, nuts</t>
  </si>
  <si>
    <t>chickpeas, watermelon and pumpkin seeds, dairy, nuts, grains, kidney beans</t>
  </si>
  <si>
    <t>cereals, grains, dairy products, spinach, green peas, potatoes, beans</t>
  </si>
  <si>
    <t>dairy</t>
  </si>
  <si>
    <t xml:space="preserve">underactive thyroid (hypothyroid), tiredness, </t>
  </si>
  <si>
    <t>keshan disease (KD) which causes CHF (VP disease)</t>
  </si>
  <si>
    <t>weak hair/nails, lack of sense of taste and smell, lack of apetite, inability to heal, irritable, diarrhea, infections, eye problems</t>
  </si>
  <si>
    <t xml:space="preserve">legumes,cashews, almonds, sunflower seeds, millets, grains, figs, potatoes, spinach, </t>
  </si>
  <si>
    <t>premature grey hair, pale skin, sensitivity to cold, problem with memory and learning, weak and brittle bones, frequent sickness, fatigue,</t>
  </si>
  <si>
    <t>extreme tiredness, breathlessness, cold limbs, irregular heart beat, pale color, anemia, brittle nails,  inflamation of tongue, chest pain</t>
  </si>
  <si>
    <t>assists in carbs, amino acid and cholesterol metabolism, bone health, calcium absorption, activation of SOD (strongest antioxidant in body), essential for collagen production hence wound healing</t>
  </si>
  <si>
    <t>abnormal metabolism of carbs and fats, slow or impaired growth, impaired glucose intolerance, poor bone growth or skeletal defects</t>
  </si>
  <si>
    <t>Essential part of bones. Imparts strength to bones. When Pitta is high bones chelate it and push it towards peripheral muscles and nervous system thereby activating them. Essential for muscle contraction, Blood clotting, nerve signalling.</t>
  </si>
  <si>
    <r>
      <rPr>
        <b/>
        <sz val="11"/>
        <color rgb="FFFF0000"/>
        <rFont val="Calibri"/>
        <family val="2"/>
        <scheme val="minor"/>
      </rPr>
      <t>Most abundant mineral in human body</t>
    </r>
    <r>
      <rPr>
        <sz val="11"/>
        <color theme="1"/>
        <rFont val="Calibri"/>
        <family val="2"/>
        <scheme val="minor"/>
      </rPr>
      <t>. Deficiency causes muscle cramps, numbness, tingling, burning, weak bones, painful or swollen joints , frequent fractures, confusion, depression</t>
    </r>
  </si>
  <si>
    <t>weakness, cramps, confusion, abnormal heart ryhthm, constipation, tingling, increased urination, decreased brain function, muscle paralysis, difficulty breathing</t>
  </si>
  <si>
    <t>An important electrolyte in the body. It helps in regulation of water in the body especially retention of fluids (rasa) outside cells unlike potassium which helps in retaining fluids inside the cells. Increases blood pressure whereas Potassium reduces blood pressure by contracting muscles. Hence both are important.</t>
  </si>
  <si>
    <t>An important electrolyte in the body. It helps in regulation of water in the body especially retention of fluids (rasa) inside cells unlike sodium which helps in retaining fluids outside the cells. Reduces blood pressure by contracting muscles whereas sodium increases blood pressure by expanding muscles. Hence both are important.</t>
  </si>
  <si>
    <t>CHF, lung disease, adison disease where adrenal glands dont produce enough hormones, alkalosis leading to confusion nd apathy</t>
  </si>
  <si>
    <r>
      <t xml:space="preserve">salt </t>
    </r>
    <r>
      <rPr>
        <sz val="11"/>
        <color rgb="FFFF0000"/>
        <rFont val="Calibri"/>
        <family val="2"/>
        <scheme val="minor"/>
      </rPr>
      <t>( apart from diuretics, excess bicarbonate can cause chloride loss due to high CO2 in blood which is called as respiratory acidosis that is why Ayurveda uses warm/hot spices alongwith alkaline agents like pearl)</t>
    </r>
  </si>
  <si>
    <t>garlic, onion, black salt, nuts, seeds, grains, legumes, leafy greens, cruciferous vegetables, ginger</t>
  </si>
  <si>
    <t>acne, arthritis, brittle nails and hair, convulsions, depression, Eczema, Itchy skin or scalp, Migraine headaches,memory loss, gastrointestinal issues, rashes and even slow wound healing.</t>
  </si>
  <si>
    <t>Abundant in body. Part of two amino acids. Also helps in creating bonds between amino acids to provide stability to proteins, essential for building and repairing DNA and cells, essential for warding off infections</t>
  </si>
  <si>
    <t xml:space="preserve">not set </t>
  </si>
  <si>
    <t xml:space="preserve"> loss of appetite, anxiety, bone pain, fragile bones, stiff joints, fatigue, irregular breathing, irritability, numbness, weakness, and weight change (Vata)</t>
  </si>
  <si>
    <t>Essential part of bones and cell membranes. Essential part of ATP that store energy (pitta)</t>
  </si>
  <si>
    <t>loss of apetite, hypertension, insomnia, anxiety, cramps, fatigue, nausea, tingling, coronary cramps, abnormal heart rythms, seizures, personality changes</t>
  </si>
  <si>
    <t>loss of apetite, nausea, hypotension, cramps, muscle weakness, fatigue, confusion, headache, coma</t>
  </si>
  <si>
    <t>tooth decay, weak bones</t>
  </si>
  <si>
    <t>breathlessness, confusion, coma and death</t>
  </si>
  <si>
    <t>Essential for energy production (through the process of respiration) in all cells. Part of all hydrocarbons that create proteins, fats and carbs. Part of water.</t>
  </si>
  <si>
    <t>Chromium</t>
  </si>
  <si>
    <t>Enables insulin (which controls blood sugar levels) to function and helps in the processing (metabolism) and storage of carbohydrates, protein, and fat</t>
  </si>
  <si>
    <t>muscle wasting, stunted growth</t>
  </si>
  <si>
    <t>part of DNA and RNA and all proteins</t>
  </si>
  <si>
    <t xml:space="preserve">not clear </t>
  </si>
  <si>
    <t>not set</t>
  </si>
  <si>
    <t>wheat, apple, juice of orange grape tomato,</t>
  </si>
  <si>
    <t>Total</t>
  </si>
  <si>
    <t>A</t>
  </si>
  <si>
    <t>B12</t>
  </si>
  <si>
    <t>C</t>
  </si>
  <si>
    <t>D</t>
  </si>
  <si>
    <t>E</t>
  </si>
  <si>
    <t>K</t>
  </si>
  <si>
    <t>Healthy skin, mucous membrane, antioxidant, better night vision</t>
  </si>
  <si>
    <t>Maintain calcium and phosphorus in the blood and body for stronger bones and easy flowing blood and fluids</t>
  </si>
  <si>
    <t>Strong antioxidant</t>
  </si>
  <si>
    <t>Strong antioxidant, helps in creating collagen that gives strength, shape and body, helps in reactivation of Vitamin e</t>
  </si>
  <si>
    <t>Common Reasons for deficiency (hence one may need supplements or more of corresponding foods) :-</t>
  </si>
  <si>
    <t>(c) Depletion of nutrients :- Depletion in body due to vomiting, diarrhea, indiscreet use of antibiotics (as they kill good bacteria), diuretics, laxatives. Depletion in soil and thus plants too due to environmental factors like deforestation, unscientific agriculture, floods, fires etc . (this is again due to high VP i.e high Rahu which increases desires and disparity and disorganized growth)</t>
  </si>
  <si>
    <t>Carbohydrate metabolism to release energy and store them</t>
  </si>
  <si>
    <t>B7 (biotin)</t>
  </si>
  <si>
    <t>Glucose production, fat synthesis</t>
  </si>
  <si>
    <t>B9 (folic acid)</t>
  </si>
  <si>
    <t>Helps in clotting the blood (body makes it through good bacteria however antibiotics kill them causing excess pitta</t>
  </si>
  <si>
    <t>Folate metabolism, healthy nerves (for providing insulation to nerves), homocysteine metabolism to break it down for important uses in the body</t>
  </si>
  <si>
    <t xml:space="preserve"> DNA synthesis, homocysteine metabolism to break it down for important uses in the body, protein metabolism</t>
  </si>
  <si>
    <t>B1 (thiamine)</t>
  </si>
  <si>
    <t>B2 (riboflavin)</t>
  </si>
  <si>
    <t>B5 (pantothenic acid)</t>
  </si>
  <si>
    <t>B6 (pyridoxine)</t>
  </si>
  <si>
    <t>B3 (niacin)</t>
  </si>
  <si>
    <t>Fat metabolism and breakdown</t>
  </si>
  <si>
    <t>Protein metabolism, fat synthesis</t>
  </si>
  <si>
    <t>carrots, tomatoes, dark green/yellow orange vegetables</t>
  </si>
  <si>
    <t>plant oils (corn, soybean, sunflower etc), nuts and seeds</t>
  </si>
  <si>
    <t>Sunlight, fortified foods</t>
  </si>
  <si>
    <t>citrus fruits, guava, potato, pomegranate, green vegetables</t>
  </si>
  <si>
    <t>dry eyes, dry skin, night blindness</t>
  </si>
  <si>
    <t>Beri beri (due to loss of energy leading to confusion, loss of apetite, partial paralysis, bodyaches etc)</t>
  </si>
  <si>
    <t xml:space="preserve">Energy metabolism, nucleotide formation </t>
  </si>
  <si>
    <t>lesions around corners of mouth, lips, tongue</t>
  </si>
  <si>
    <t>photo sensitive dermatitis due to weak fat metabolism</t>
  </si>
  <si>
    <t>Carb and fat metabolism</t>
  </si>
  <si>
    <t>weak growth</t>
  </si>
  <si>
    <t>convulsions</t>
  </si>
  <si>
    <t>depression, hair loss, muscle pain</t>
  </si>
  <si>
    <t>Megaloblastic anemia (causing large but incomplete red cells in bone marrow leading to tiredness.</t>
  </si>
  <si>
    <t xml:space="preserve">Perinicous anemia that ultimately causes megaloblastic anemia (folic acid deficiency). </t>
  </si>
  <si>
    <t>weak bones (bent bones in kids), osteoporosis, thick blood due to weak calcium absorption/metabolism</t>
  </si>
  <si>
    <t>green leafy vegetables, tomato, soy oil</t>
  </si>
  <si>
    <t>easy bruising and bleeding diseases</t>
  </si>
  <si>
    <t>1.2 mg</t>
  </si>
  <si>
    <t>1.3mg</t>
  </si>
  <si>
    <t>16mg</t>
  </si>
  <si>
    <t>5mg</t>
  </si>
  <si>
    <t>1.5 mg</t>
  </si>
  <si>
    <t>30mcg</t>
  </si>
  <si>
    <t>400mcg</t>
  </si>
  <si>
    <t>2.4mcg</t>
  </si>
  <si>
    <t>90 mg</t>
  </si>
  <si>
    <t>15 mcg</t>
  </si>
  <si>
    <t>15mg</t>
  </si>
  <si>
    <t>120mcg</t>
  </si>
  <si>
    <t>Junk food, unwholesome diet (due to lifestyle/economy issues), poverty, malabsorption due to weak digestive fire, metabolic diseases, lack of understanding of science of nutrition</t>
  </si>
  <si>
    <t xml:space="preserve">less movement, excess vata, excess diuretics which flush out water, lack of availability of fresh clean water, excess pitta/heat in the weather, excess sweating, even malnutrition (which is high Vata) can lead to less water due to shrinking of cells </t>
  </si>
  <si>
    <t>The universal solvent that circulates all the nutrients in the body by dissolving them in the body (except for those which are stationed at one place and are dissolved in fats), hence essential for all metabolic process. Astrologically can be compared with God who is omnipresent.</t>
  </si>
  <si>
    <t>S.NO</t>
  </si>
  <si>
    <t>Milk and its products, grains, legumes, nuts, beans (citrus fruits have folic acid). Vitamin B 12 can be received by Vegetarians only from milk and its products. Hence Veganism is an unhealth option. Higher the pitta more B12 is needed. However if one learns to tame pitta by eating in line with weather, then one's need of B12 goes down considerably. Also, milking of cows if done in line with Vedic processes is never a cruel act but rather an act of symbiotic relationship. Here two udders are meant only for the calf and the balance two can be used for human consumption. In return, the head of the house provides food, shelter, care and respect to the cow and its calves like his own family.</t>
  </si>
  <si>
    <t>water  (from clean natural sources like springs, unpolluted rivers, underground water). Since RO which removes even essential minerals has become a necessity due to unavailability of clean water as underground water which is the main source is highly polluted, one must consume enough minerals through use of himalyan or celtic salt which were otherwise part of unfiltered underground water.</t>
  </si>
  <si>
    <t>essential part of compounds called as hydrocarbons that create protein, carbs and fats. Part of water</t>
  </si>
  <si>
    <r>
      <t xml:space="preserve">NAME </t>
    </r>
    <r>
      <rPr>
        <b/>
        <sz val="11"/>
        <color rgb="FF00B050"/>
        <rFont val="Calibri"/>
        <family val="2"/>
        <scheme val="minor"/>
      </rPr>
      <t>(only Vitamin B and C are water soluble , rest are fat soluble)</t>
    </r>
  </si>
  <si>
    <r>
      <t xml:space="preserve">Foods having good amount of this nutrient </t>
    </r>
    <r>
      <rPr>
        <b/>
        <sz val="11"/>
        <color rgb="FF00B050"/>
        <rFont val="Calibri"/>
        <family val="2"/>
        <scheme val="minor"/>
      </rPr>
      <t>(only vegetarian sources mentioned as Ayurveda is part of Vedas whose basic philosophy is that "entire world is a family including animals")</t>
    </r>
  </si>
  <si>
    <t xml:space="preserve">Around one gram for each kg of body weight </t>
  </si>
  <si>
    <t>Lentils and pulses (provide 18-25 gm protein per 100 gm), grains (8 to 15 gm protein per 100 gm), milk and its products (milk has 4 gm and cottage cheese has 14 gm protein per 100 gm).</t>
  </si>
  <si>
    <t>dairy (5gm per 100 ml), sugar (100 percent), sugarcane and fruits (varies like mango, grapes, apple are very high towards 25 gm per 100 gm whereas watermelon, strawberry, peach, pomegranate are low on carbs towards 12 gm), starchy vegetables, grains (around 70 gm per 100 gm)</t>
  </si>
  <si>
    <t>around 225 to 325 gms per day (ideal to consume in natural form and not refined form without fiber to ensure that fiber provides sustained and not sudden release</t>
  </si>
  <si>
    <t>8 cups to 12 cups per day</t>
  </si>
  <si>
    <t>RDA (recommended Dietery Allowance) Thumb rule would differ basis metabolism defined by VPK</t>
  </si>
  <si>
    <t>refer next sheets</t>
  </si>
  <si>
    <t>Essential as enzymes or coenzymes in numerous biochemical processes/reactions in the system which; generate energy; synthese/breaking down different chemicals/body parts. Hence they are extremely essential and their paucity can create serious diseases mental as well as physical (they are available in the system in small quantities and are spread all across the body however their presence even in micro amount determines the health and working of the body just like in Astrology, the divisional charts are as important as D1)</t>
  </si>
  <si>
    <r>
      <t>Symptoms of Deficiency</t>
    </r>
    <r>
      <rPr>
        <b/>
        <sz val="11"/>
        <color rgb="FF00B050"/>
        <rFont val="Calibri"/>
        <family val="2"/>
        <scheme val="minor"/>
      </rPr>
      <t xml:space="preserve"> (collectively their deficiency and even excess can cause many mental and physical symptoms including anxiety, dullness, bleeding, dryness and much more hence its important to consume them all in balance)</t>
    </r>
  </si>
  <si>
    <t>weak formation of collagen causing bleeding from gums and thin skin area, brain fog, anxiety, depression</t>
  </si>
  <si>
    <t>muscular weakness and nerve dysfunction, brain fog, anxiety, depression</t>
  </si>
  <si>
    <r>
      <t xml:space="preserve">Foods having good amount of this nutrient .. Pl note that list is indicative and reader should add more to it. </t>
    </r>
    <r>
      <rPr>
        <b/>
        <sz val="11"/>
        <color rgb="FF00B050"/>
        <rFont val="Calibri"/>
        <family val="2"/>
        <scheme val="minor"/>
      </rPr>
      <t>(only vegetarian sources mentioned as Ayurveda is part of Vedas whose basic philosophy is that "entire world is a family including animals")</t>
    </r>
  </si>
  <si>
    <r>
      <t xml:space="preserve">Foods having good amount of this nutrient..Pl note that list is indicative and reader should add more to it.  </t>
    </r>
    <r>
      <rPr>
        <b/>
        <sz val="11"/>
        <color rgb="FF00B050"/>
        <rFont val="Calibri"/>
        <family val="2"/>
        <scheme val="minor"/>
      </rPr>
      <t>(only vegetarian sources mentioned as Ayurveda is part of Vedas whose basic philosophy is that "entire world is a family including animals")</t>
    </r>
  </si>
  <si>
    <t>(d) While modern medicine has many tablets containing minerals and vitamins, however the best comprehensive medicine is Shilajit which is used in many ayurvedic meds</t>
  </si>
  <si>
    <t>lentils, pulses, grains, spinach, horsegram, pomegranate, black raisins, tomatoes, beetroot, black salt (iron in vegetarian resources is less efficiently absorbed by body. Hence vegetarians need loads of iron. However, study confirms that vitamin C facilitates more efficient absorption of iron which is why it is good to consume iron rich foods with lemon, tomatoes etc depending upon weather. That is why pomegranate being rich in vitamin c helps in better absorption of iron present in it. From ayurveda's angle, astringency in body/food reduces movement and hence absorption of anything including iron. That is why sour foods help in its absorption especially in those who have high Vata/astringency. Daraksharistam medicine works on this principle only.</t>
  </si>
  <si>
    <r>
      <t xml:space="preserve">RDA (recommended Dietery Allowance) </t>
    </r>
    <r>
      <rPr>
        <b/>
        <sz val="10"/>
        <color rgb="FFFF0000"/>
        <rFont val="Calibri"/>
        <family val="2"/>
        <scheme val="minor"/>
      </rPr>
      <t>Thumb rule would differ basis metabolism defined by VPK</t>
    </r>
  </si>
  <si>
    <r>
      <t xml:space="preserve">Ratiowise approx Weight  in kg </t>
    </r>
    <r>
      <rPr>
        <b/>
        <sz val="10"/>
        <color rgb="FFFF0000"/>
        <rFont val="Calibri"/>
        <family val="2"/>
        <scheme val="minor"/>
      </rPr>
      <t>(considering 65 kg person) Aim is to have an idea of how much of it is there in our body</t>
    </r>
  </si>
  <si>
    <t xml:space="preserve">(b) lack of consumption due to junk/poverty/ignorance of importance of science of nutrition etc.  Side effect of high VP in the world i.e. Rahu at Astrological level.. </t>
  </si>
  <si>
    <t>Junk food, consumption of wrong fats (rancid or transfats) that replace right fats from the body, unwholesome diet (due to lifestyle/economy issues), poverty, malabsorption due to weak digestive fire, metabolic diseases, lack of understanding of science of nutrition</t>
  </si>
  <si>
    <r>
      <t xml:space="preserve">Reasons for deficiency </t>
    </r>
    <r>
      <rPr>
        <b/>
        <sz val="10"/>
        <color rgb="FFFF0000"/>
        <rFont val="Calibri"/>
        <family val="2"/>
        <scheme val="minor"/>
      </rPr>
      <t>(apart from lack of consumption of foods that carry these, malabsorption due to leaky/inflammed gut is reason one for deficiency  of nutrients)</t>
    </r>
  </si>
  <si>
    <r>
      <t xml:space="preserve">Most immediately available source of energy to the body (Astrologically more like casual friends whose company provides immediate comfort but like proteins and fats their excess too can cause problems like indulgence, diabetes etc) </t>
    </r>
    <r>
      <rPr>
        <b/>
        <sz val="11"/>
        <color rgb="FFFF0000"/>
        <rFont val="Calibri"/>
        <family val="2"/>
        <scheme val="minor"/>
      </rPr>
      <t>…1 gm of carbohydate provides 4 calories</t>
    </r>
  </si>
  <si>
    <r>
      <t xml:space="preserve">around 55 to 80 mg per day (depending upon metabolism) out of which 40% should be  Saturated fats </t>
    </r>
    <r>
      <rPr>
        <b/>
        <sz val="11"/>
        <color rgb="FFFF0000"/>
        <rFont val="Calibri"/>
        <family val="2"/>
        <scheme val="minor"/>
      </rPr>
      <t xml:space="preserve">(SFA) </t>
    </r>
    <r>
      <rPr>
        <sz val="11"/>
        <color theme="1"/>
        <rFont val="Calibri"/>
        <family val="2"/>
        <scheme val="minor"/>
      </rPr>
      <t xml:space="preserve">and 60% should be unsaturated fats (UFA) of both types Monounsaturated and Polyunsaturated i.e. </t>
    </r>
    <r>
      <rPr>
        <b/>
        <sz val="11"/>
        <color rgb="FFFF0000"/>
        <rFont val="Calibri"/>
        <family val="2"/>
        <scheme val="minor"/>
      </rPr>
      <t>MUFA</t>
    </r>
    <r>
      <rPr>
        <sz val="11"/>
        <color theme="1"/>
        <rFont val="Calibri"/>
        <family val="2"/>
        <scheme val="minor"/>
      </rPr>
      <t xml:space="preserve"> and </t>
    </r>
    <r>
      <rPr>
        <b/>
        <sz val="11"/>
        <color rgb="FFFF0000"/>
        <rFont val="Calibri"/>
        <family val="2"/>
        <scheme val="minor"/>
      </rPr>
      <t xml:space="preserve">PUFA </t>
    </r>
    <r>
      <rPr>
        <sz val="11"/>
        <rFont val="Calibri"/>
        <family val="2"/>
        <scheme val="minor"/>
      </rPr>
      <t>(split up of 60% should be 45% MUFA and 15 % PUFA)</t>
    </r>
    <r>
      <rPr>
        <b/>
        <sz val="11"/>
        <color rgb="FFFF0000"/>
        <rFont val="Calibri"/>
        <family val="2"/>
        <scheme val="minor"/>
      </rPr>
      <t xml:space="preserve"> </t>
    </r>
  </si>
  <si>
    <r>
      <t>Carry double the energy vis-a-vis protein and carbs (</t>
    </r>
    <r>
      <rPr>
        <b/>
        <sz val="11"/>
        <color rgb="FFFF0000"/>
        <rFont val="Calibri"/>
        <family val="2"/>
        <scheme val="minor"/>
      </rPr>
      <t xml:space="preserve">1 gm of Fat provides 9 calories of energy) ; </t>
    </r>
    <r>
      <rPr>
        <sz val="11"/>
        <color theme="1"/>
        <rFont val="Calibri"/>
        <family val="2"/>
        <scheme val="minor"/>
      </rPr>
      <t>storehouse of energy for all organs/tissues, provide cushion/insulation/grease to organs  ; provide insulation to nervous system thereby avoiding excess short cicuriting of body's electrical system and failure of organs; is part of many enzymes and hormones too. Store nutrients like Vitamin A, D, E, K in fat cells primarily those which are stationed at one place . Astrologically fats provide comfort, pampering, stability and food like mother.</t>
    </r>
  </si>
  <si>
    <r>
      <t xml:space="preserve">Building blocks of the body, provide strength, generate acidity (uric acid) when burnt hence should be accompanied by alkaline vegetables (e.g. vegetables from gourd family) especially during summers, make up enzymes, hormones and tissues. Astrologically they provide strength, focus, regulation, movement (as acidity which creates sourness is essential for movement whereas astringency weakens pitta) and discipline to the system like father/Sun. Alternate source of fuel for body </t>
    </r>
    <r>
      <rPr>
        <b/>
        <sz val="11"/>
        <color rgb="FFFF0000"/>
        <rFont val="Calibri"/>
        <family val="2"/>
        <scheme val="minor"/>
      </rPr>
      <t>(1 gm protein provides 4 calories energy</t>
    </r>
    <r>
      <rPr>
        <sz val="11"/>
        <color theme="1"/>
        <rFont val="Calibri"/>
        <family val="2"/>
        <scheme val="minor"/>
      </rPr>
      <t>).</t>
    </r>
  </si>
  <si>
    <t>Common Reasons for deficiency (so, one may need supplements or more of corresponding foods) :-</t>
  </si>
  <si>
    <t>RDA (recommended Dietery Allowance) This is thumb rule else would differ basis metabolism and weight</t>
  </si>
  <si>
    <t xml:space="preserve">(a)  Malabsorption due to leaky/inflammed gut/chronic diseases which arise due to high metabolism (Rahu at astrological level and high Vata Pitta in ayurvedic terms). Even lactose and gluten intolerance is due to high metabolism in intestines. During recovery stage body needs more of these nutrients than usual amount. Hence one must watch out for symptoms of deficiency. </t>
  </si>
  <si>
    <t xml:space="preserve">(c) Depletion of nutrients :- Depletion in body due to vomiting, diarrhea, indiscreet use of antibiotics, diuretics, laxatives. Depletion in soil and thus plants too due to environmental factors like deforestation, unscientific agriculture, floods, fires etc . (this is again due to high VP/metabolism i.e high Rahu which increases desires and disparity and disorganized growth). </t>
  </si>
  <si>
    <t>approx% in human body</t>
  </si>
  <si>
    <t>Good sources of MUFA are olive, canola, peanut, sesame, safflower, avocado, mustard, nuts and seeds and of PUFA are walnut, safflower, flax, soy, sunflower and corn and of SFA are clarified butter/ghee  and coconut oil. Cooking especially in hot weather should ideally be done in saturated fats i.e. ghee or coconut oil. This is because  unsaturated fats especially PUFA become rancid/bad in high temperature and create toxins.  For getting MUFA and PUFA which are essential for body, one should ideally have them in raw/cooked form alongwith food as nuts/vegetables (but not at high temperatures especially frying). In winters one can use sesame oil, olive oil, mustard oil or other vegetable oil but only if they are extracted from cold press process (mustard oil is as such very hot in potency and is ok for winters only).</t>
  </si>
  <si>
    <t>Ratiowise WT  in kg (example is of 65 kg person)</t>
  </si>
  <si>
    <t xml:space="preserve">(a)  Malabsorption due to leaky/inflammed gut/chronic diseases which arise due to very high metabolism (Rahu at astrological level and high Vata Pitta in ayurvedic terms). Even lactose and gluten intolerance is due to high VP in intestines. During recovery stage body needs more of these nutrients than usual amount. Hence one must watch out for symptoms of deficiency. </t>
  </si>
  <si>
    <t>(b) lack of consumption due to junk/poverty/ignorance of importance of science of nutrition etc.  Side effect of high metabolism/high VP in the world i.e. Rahu at Astrological level</t>
  </si>
  <si>
    <t xml:space="preserve">(c) Depletion of nutrients :- Depletion in body due to vomiting, diarrhea, indiscreet use of antibiotics, diuretics, laxatives. Depletion in soil and thus plants too due to environmental factors like deforestation, unscientific agriculture, floods, fires etc . (this is again due to high metabolims/high VP i.e high Rahu which increases desires and disparity and disorganized growth). </t>
  </si>
  <si>
    <t xml:space="preserve">(a)  Malabsorption due to leaky/inflammed gut/chronic diseases which arise due to high metabolism (Rahu at astrological level and high Vata Pitta in Ayurvedic terms). Even lactose and gluten intolerance is due to VP in intestines. During recovery stage body needs more of these nutrients than usual amount.  Hence one must watch out for deficiency. </t>
  </si>
  <si>
    <t>In ways works opposite to calcium but both are equally important for the body just like electrolytes are essential in a battery. Calms down nervous and muscular system by reducing calcium flow in them. Pushes calcium towards core of the body including bones. Reduces Pitta (whereas calcium increases Pitta (It doesnt mean that calcium is bad because high pitta or low Pitta both are bad), BP, migraines. Good for heart, anxiety, bone health. Works for proper functioning of ATP (our energy molecules in the body).</t>
  </si>
  <si>
    <r>
      <t xml:space="preserve">almonds, cashew, beans, coriander, cumin, leafy greens, mint, seeds (like watermelon and pumpkin), wheat and millets, chocolate </t>
    </r>
    <r>
      <rPr>
        <b/>
        <sz val="11"/>
        <color rgb="FFFF0000"/>
        <rFont val="Calibri"/>
        <family val="2"/>
        <scheme val="minor"/>
      </rPr>
      <t>(deficient in most of the people in todays world due to consumption of RO water)</t>
    </r>
  </si>
  <si>
    <r>
      <t xml:space="preserve">ESSENTIAL MINERALS FOR A HEALTHY BODY </t>
    </r>
    <r>
      <rPr>
        <b/>
        <sz val="14"/>
        <color rgb="FF00B050"/>
        <rFont val="Calibri"/>
        <family val="2"/>
        <scheme val="minor"/>
      </rPr>
      <t>*** readers must understand six tastes of Ayurveda too for selecting right source for their constitution and weather.</t>
    </r>
  </si>
  <si>
    <r>
      <t>VITAMINS FOR HEALTHY BODY</t>
    </r>
    <r>
      <rPr>
        <b/>
        <sz val="12"/>
        <color rgb="FF00B050"/>
        <rFont val="Calibri"/>
        <family val="2"/>
        <scheme val="minor"/>
      </rPr>
      <t xml:space="preserve"> *** readers must understand six tastes of Ayurveda too for selecting right source for their constitution and weather.</t>
    </r>
  </si>
  <si>
    <r>
      <t>MACRONUTRIENTS FOR A HEALTHY BODY</t>
    </r>
    <r>
      <rPr>
        <b/>
        <sz val="14"/>
        <color rgb="FF00B050"/>
        <rFont val="Calibri"/>
        <family val="2"/>
        <scheme val="minor"/>
      </rPr>
      <t xml:space="preserve"> *** readers must understand six tastes of Ayurveda too for selecting right source for their constitution and weather.</t>
    </r>
  </si>
  <si>
    <t>Minerals/elements</t>
  </si>
  <si>
    <t>Milk products, leafy green, brocoli, beans, sesame, soy milk</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</si>
</sst>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12" x14ac:knownFonts="1">
    <font>
      <sz val="11"/>
      <color theme="1"/>
      <name val="Calibri"/>
      <family val="2"/>
      <scheme val="minor"/>
    </font>
    <font>
      <b/>
      <sz val="11"/>
      <color theme="1"/>
      <name val="Calibri"/>
      <family val="2"/>
      <scheme val="minor"/>
    </font>
    <font>
      <b/>
      <sz val="11"/>
      <color rgb="FFFF0000"/>
      <name val="Calibri"/>
      <family val="2"/>
      <scheme val="minor"/>
    </font>
    <font>
      <sz val="11"/>
      <color rgb="FFFF0000"/>
      <name val="Calibri"/>
      <family val="2"/>
      <scheme val="minor"/>
    </font>
    <font>
      <b/>
      <sz val="20"/>
      <color rgb="FFFF0000"/>
      <name val="Calibri"/>
      <family val="2"/>
      <scheme val="minor"/>
    </font>
    <font>
      <b/>
      <sz val="16"/>
      <color rgb="FFFF0000"/>
      <name val="Calibri"/>
      <family val="2"/>
      <scheme val="minor"/>
    </font>
    <font>
      <b/>
      <sz val="11"/>
      <color rgb="FF00B050"/>
      <name val="Calibri"/>
      <family val="2"/>
      <scheme val="minor"/>
    </font>
    <font>
      <b/>
      <sz val="11"/>
      <name val="Calibri"/>
      <family val="2"/>
      <scheme val="minor"/>
    </font>
    <font>
      <sz val="11"/>
      <name val="Calibri"/>
      <family val="2"/>
      <scheme val="minor"/>
    </font>
    <font>
      <b/>
      <sz val="10"/>
      <color rgb="FFFF0000"/>
      <name val="Calibri"/>
      <family val="2"/>
      <scheme val="minor"/>
    </font>
    <font>
      <b/>
      <sz val="14"/>
      <color rgb="FF00B050"/>
      <name val="Calibri"/>
      <family val="2"/>
      <scheme val="minor"/>
    </font>
    <font>
      <b/>
      <sz val="12"/>
      <color rgb="FF00B050"/>
      <name val="Calibri"/>
      <family val="2"/>
      <scheme val="minor"/>
    </font>
  </fonts>
  <fills count="4">
    <fill>
      <patternFill patternType="none"/>
    </fill>
    <fill>
      <patternFill patternType="gray125"/>
    </fill>
    <fill>
      <patternFill patternType="solid">
        <fgColor theme="8" tint="0.79998168889431442"/>
        <bgColor indexed="64"/>
      </patternFill>
    </fill>
    <fill>
      <patternFill patternType="solid">
        <fgColor theme="4" tint="0.79998168889431442"/>
        <bgColor indexed="64"/>
      </patternFill>
    </fill>
  </fills>
  <borders count="14">
    <border>
      <left/>
      <right/>
      <top/>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bottom/>
      <diagonal/>
    </border>
    <border>
      <left style="thin">
        <color indexed="64"/>
      </left>
      <right style="thin">
        <color indexed="64"/>
      </right>
      <top style="thin">
        <color indexed="64"/>
      </top>
      <bottom/>
      <diagonal/>
    </border>
    <border>
      <left style="thin">
        <color indexed="64"/>
      </left>
      <right style="thin">
        <color indexed="64"/>
      </right>
      <top/>
      <bottom style="thin">
        <color indexed="64"/>
      </bottom>
      <diagonal/>
    </border>
    <border>
      <left style="thin">
        <color indexed="64"/>
      </left>
      <right/>
      <top style="thin">
        <color indexed="64"/>
      </top>
      <bottom/>
      <diagonal/>
    </border>
    <border>
      <left/>
      <right style="thin">
        <color indexed="64"/>
      </right>
      <top style="thin">
        <color indexed="64"/>
      </top>
      <bottom/>
      <diagonal/>
    </border>
    <border>
      <left style="thin">
        <color indexed="64"/>
      </left>
      <right/>
      <top/>
      <bottom/>
      <diagonal/>
    </border>
    <border>
      <left/>
      <right style="thin">
        <color indexed="64"/>
      </right>
      <top/>
      <bottom/>
      <diagonal/>
    </border>
    <border>
      <left style="thin">
        <color indexed="64"/>
      </left>
      <right/>
      <top/>
      <bottom style="thin">
        <color indexed="64"/>
      </bottom>
      <diagonal/>
    </border>
    <border>
      <left/>
      <right style="thin">
        <color indexed="64"/>
      </right>
      <top/>
      <bottom style="thin">
        <color indexed="64"/>
      </bottom>
      <diagonal/>
    </border>
  </borders>
  <cellStyleXfs count="1">
    <xf numFmtId="0" fontId="0" fillId="0" borderId="0"/>
  </cellStyleXfs>
  <cellXfs count="57">
    <xf numFmtId="0" fontId="0" fillId="0" borderId="0" xfId="0"/>
    <xf numFmtId="0" fontId="0" fillId="0" borderId="0" xfId="0" applyAlignment="1">
      <alignment wrapText="1"/>
    </xf>
    <xf numFmtId="0" fontId="1" fillId="0" borderId="0" xfId="0" applyFont="1" applyAlignment="1">
      <alignment wrapText="1"/>
    </xf>
    <xf numFmtId="0" fontId="1" fillId="0" borderId="1" xfId="0" applyFont="1" applyBorder="1"/>
    <xf numFmtId="0" fontId="1" fillId="0" borderId="1" xfId="0" applyFont="1" applyBorder="1" applyAlignment="1">
      <alignment wrapText="1"/>
    </xf>
    <xf numFmtId="0" fontId="0" fillId="0" borderId="1" xfId="0" applyBorder="1"/>
    <xf numFmtId="0" fontId="0" fillId="0" borderId="1" xfId="0" applyBorder="1" applyAlignment="1">
      <alignment wrapText="1"/>
    </xf>
    <xf numFmtId="0" fontId="0" fillId="0" borderId="0" xfId="0" applyAlignment="1">
      <alignment horizontal="center"/>
    </xf>
    <xf numFmtId="0" fontId="1" fillId="0" borderId="1" xfId="0" applyFont="1" applyBorder="1" applyAlignment="1">
      <alignment horizontal="center"/>
    </xf>
    <xf numFmtId="0" fontId="2" fillId="0" borderId="1" xfId="0" applyFont="1" applyBorder="1" applyAlignment="1">
      <alignment wrapText="1"/>
    </xf>
    <xf numFmtId="0" fontId="0" fillId="0" borderId="0" xfId="0" applyAlignment="1">
      <alignment vertical="center" wrapText="1"/>
    </xf>
    <xf numFmtId="0" fontId="4" fillId="0" borderId="0" xfId="0" applyFont="1"/>
    <xf numFmtId="0" fontId="1" fillId="0" borderId="0" xfId="0" applyFont="1" applyAlignment="1">
      <alignment horizontal="center"/>
    </xf>
    <xf numFmtId="0" fontId="5" fillId="0" borderId="0" xfId="0" applyFont="1" applyAlignment="1">
      <alignment horizontal="left"/>
    </xf>
    <xf numFmtId="0" fontId="2" fillId="0" borderId="1" xfId="0" applyFont="1" applyBorder="1" applyAlignment="1">
      <alignment horizontal="center" wrapText="1"/>
    </xf>
    <xf numFmtId="0" fontId="2" fillId="0" borderId="1" xfId="0" applyFont="1" applyBorder="1" applyAlignment="1">
      <alignment horizontal="center"/>
    </xf>
    <xf numFmtId="0" fontId="5" fillId="0" borderId="0" xfId="0" applyFont="1"/>
    <xf numFmtId="0" fontId="1" fillId="0" borderId="1" xfId="0" applyFont="1" applyBorder="1" applyAlignment="1">
      <alignment horizontal="center" vertical="center" wrapText="1"/>
    </xf>
    <xf numFmtId="0" fontId="1" fillId="0" borderId="1" xfId="0" applyFont="1" applyFill="1" applyBorder="1" applyAlignment="1">
      <alignment horizontal="center" vertical="center" wrapText="1"/>
    </xf>
    <xf numFmtId="0" fontId="2" fillId="0" borderId="1" xfId="0" applyFont="1" applyBorder="1" applyAlignment="1">
      <alignment horizontal="center" vertical="center"/>
    </xf>
    <xf numFmtId="0" fontId="0" fillId="0" borderId="1" xfId="0" applyBorder="1" applyAlignment="1">
      <alignment vertical="top" wrapText="1"/>
    </xf>
    <xf numFmtId="0" fontId="1" fillId="0" borderId="1" xfId="0" applyFont="1" applyBorder="1" applyAlignment="1">
      <alignment vertical="top" wrapText="1"/>
    </xf>
    <xf numFmtId="0" fontId="0" fillId="0" borderId="1" xfId="0" applyFont="1" applyBorder="1" applyAlignment="1">
      <alignment vertical="top" wrapText="1"/>
    </xf>
    <xf numFmtId="0" fontId="3" fillId="0" borderId="1" xfId="0" applyFont="1" applyBorder="1" applyAlignment="1">
      <alignment horizontal="center" vertical="center" wrapText="1"/>
    </xf>
    <xf numFmtId="0" fontId="2" fillId="0" borderId="1" xfId="0" applyFont="1" applyBorder="1" applyAlignment="1">
      <alignment horizontal="center" vertical="top"/>
    </xf>
    <xf numFmtId="0" fontId="0" fillId="0" borderId="1" xfId="0" applyBorder="1" applyAlignment="1">
      <alignment vertical="top"/>
    </xf>
    <xf numFmtId="0" fontId="2" fillId="0" borderId="1" xfId="0" applyFont="1" applyBorder="1" applyAlignment="1">
      <alignment horizontal="center" vertical="top" wrapText="1"/>
    </xf>
    <xf numFmtId="0" fontId="2" fillId="0" borderId="1" xfId="0" applyFont="1" applyFill="1" applyBorder="1" applyAlignment="1">
      <alignment vertical="center" wrapText="1"/>
    </xf>
    <xf numFmtId="0" fontId="2" fillId="0" borderId="1" xfId="0" applyFont="1" applyBorder="1" applyAlignment="1">
      <alignment vertical="top" wrapText="1"/>
    </xf>
    <xf numFmtId="0" fontId="2" fillId="0" borderId="1" xfId="0" applyFont="1" applyBorder="1" applyAlignment="1">
      <alignment horizontal="center" vertical="center" wrapText="1"/>
    </xf>
    <xf numFmtId="0" fontId="2" fillId="0" borderId="1" xfId="0" applyFont="1" applyBorder="1" applyAlignment="1">
      <alignment vertical="center" wrapText="1"/>
    </xf>
    <xf numFmtId="0" fontId="8" fillId="3" borderId="1" xfId="0" applyFont="1" applyFill="1" applyBorder="1" applyAlignment="1">
      <alignment horizontal="left" vertical="top" wrapText="1"/>
    </xf>
    <xf numFmtId="0" fontId="7" fillId="3" borderId="1" xfId="0" applyFont="1" applyFill="1" applyBorder="1" applyAlignment="1">
      <alignment horizontal="center" wrapText="1"/>
    </xf>
    <xf numFmtId="0" fontId="8" fillId="3" borderId="1" xfId="0" applyFont="1" applyFill="1" applyBorder="1" applyAlignment="1">
      <alignment vertical="top"/>
    </xf>
    <xf numFmtId="0" fontId="8" fillId="3" borderId="2" xfId="0" applyFont="1" applyFill="1" applyBorder="1" applyAlignment="1">
      <alignment horizontal="left" vertical="top" wrapText="1"/>
    </xf>
    <xf numFmtId="0" fontId="8" fillId="3" borderId="3" xfId="0" applyFont="1" applyFill="1" applyBorder="1" applyAlignment="1">
      <alignment horizontal="left" vertical="top" wrapText="1"/>
    </xf>
    <xf numFmtId="0" fontId="8" fillId="3" borderId="4" xfId="0" applyFont="1" applyFill="1" applyBorder="1" applyAlignment="1">
      <alignment horizontal="left" vertical="top" wrapText="1"/>
    </xf>
    <xf numFmtId="0" fontId="8" fillId="3" borderId="2" xfId="0" applyFont="1" applyFill="1" applyBorder="1" applyAlignment="1">
      <alignment horizontal="left" vertical="top"/>
    </xf>
    <xf numFmtId="0" fontId="8" fillId="3" borderId="3" xfId="0" applyFont="1" applyFill="1" applyBorder="1" applyAlignment="1">
      <alignment horizontal="left" vertical="top"/>
    </xf>
    <xf numFmtId="0" fontId="8" fillId="3" borderId="4" xfId="0" applyFont="1" applyFill="1" applyBorder="1" applyAlignment="1">
      <alignment horizontal="left" vertical="top"/>
    </xf>
    <xf numFmtId="0" fontId="7" fillId="3" borderId="8" xfId="0" applyFont="1" applyFill="1" applyBorder="1" applyAlignment="1">
      <alignment horizontal="center" vertical="center" wrapText="1"/>
    </xf>
    <xf numFmtId="0" fontId="7" fillId="3" borderId="9" xfId="0" applyFont="1" applyFill="1" applyBorder="1" applyAlignment="1">
      <alignment horizontal="center" vertical="center" wrapText="1"/>
    </xf>
    <xf numFmtId="0" fontId="7" fillId="3" borderId="10" xfId="0" applyFont="1" applyFill="1" applyBorder="1" applyAlignment="1">
      <alignment horizontal="center" vertical="center" wrapText="1"/>
    </xf>
    <xf numFmtId="0" fontId="7" fillId="3" borderId="11" xfId="0" applyFont="1" applyFill="1" applyBorder="1" applyAlignment="1">
      <alignment horizontal="center" vertical="center" wrapText="1"/>
    </xf>
    <xf numFmtId="0" fontId="7" fillId="3" borderId="12" xfId="0" applyFont="1" applyFill="1" applyBorder="1" applyAlignment="1">
      <alignment horizontal="center" vertical="center" wrapText="1"/>
    </xf>
    <xf numFmtId="0" fontId="7" fillId="3" borderId="13" xfId="0" applyFont="1" applyFill="1" applyBorder="1" applyAlignment="1">
      <alignment horizontal="center" vertical="center" wrapText="1"/>
    </xf>
    <xf numFmtId="0" fontId="1" fillId="2" borderId="6" xfId="0" applyFont="1" applyFill="1" applyBorder="1" applyAlignment="1">
      <alignment horizontal="center" vertical="center" wrapText="1"/>
    </xf>
    <xf numFmtId="0" fontId="1" fillId="2" borderId="5" xfId="0" applyFont="1" applyFill="1" applyBorder="1" applyAlignment="1">
      <alignment horizontal="center" vertical="center" wrapText="1"/>
    </xf>
    <xf numFmtId="0" fontId="1" fillId="2" borderId="7" xfId="0" applyFont="1" applyFill="1" applyBorder="1" applyAlignment="1">
      <alignment horizontal="center" vertical="center" wrapText="1"/>
    </xf>
    <xf numFmtId="0" fontId="0" fillId="0" borderId="6" xfId="0" applyBorder="1" applyAlignment="1">
      <alignment horizontal="center" vertical="top" wrapText="1"/>
    </xf>
    <xf numFmtId="0" fontId="0" fillId="0" borderId="5" xfId="0" applyBorder="1" applyAlignment="1">
      <alignment horizontal="center" vertical="top" wrapText="1"/>
    </xf>
    <xf numFmtId="0" fontId="0" fillId="0" borderId="7" xfId="0" applyBorder="1" applyAlignment="1">
      <alignment horizontal="center" vertical="top" wrapText="1"/>
    </xf>
    <xf numFmtId="0" fontId="0" fillId="2" borderId="1" xfId="0" applyFill="1" applyBorder="1" applyAlignment="1">
      <alignment horizontal="left" wrapText="1"/>
    </xf>
    <xf numFmtId="0" fontId="0" fillId="2" borderId="1" xfId="0" applyFill="1" applyBorder="1" applyAlignment="1">
      <alignment horizontal="left" vertical="center" wrapText="1"/>
    </xf>
    <xf numFmtId="0" fontId="0" fillId="2" borderId="2" xfId="0" applyFill="1" applyBorder="1" applyAlignment="1">
      <alignment horizontal="left" vertical="top" wrapText="1"/>
    </xf>
    <xf numFmtId="0" fontId="0" fillId="2" borderId="3" xfId="0" applyFill="1" applyBorder="1" applyAlignment="1">
      <alignment horizontal="left" vertical="top" wrapText="1"/>
    </xf>
    <xf numFmtId="0" fontId="0" fillId="2" borderId="4" xfId="0" applyFill="1" applyBorder="1" applyAlignment="1">
      <alignment horizontal="left" vertical="top" wrapText="1"/>
    </xf>
  </cellXfs>
  <cellStyles count="1">
    <cellStyle name="Normal" xfId="0" builtinId="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7" Type="http://schemas.openxmlformats.org/officeDocument/2006/relationships/calcChain" Target="calcChain.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J11"/>
  <sheetViews>
    <sheetView tabSelected="1" topLeftCell="B1" zoomScale="87" zoomScaleNormal="87" workbookViewId="0">
      <pane xSplit="2" ySplit="5" topLeftCell="D6" activePane="bottomRight" state="frozen"/>
      <selection activeCell="B1" sqref="B1"/>
      <selection pane="topRight" activeCell="C1" sqref="C1"/>
      <selection pane="bottomLeft" activeCell="B3" sqref="B3"/>
      <selection pane="bottomRight" activeCell="H6" sqref="H6"/>
    </sheetView>
  </sheetViews>
  <sheetFormatPr defaultRowHeight="15" x14ac:dyDescent="0.25"/>
  <cols>
    <col min="1" max="1" width="4.85546875" bestFit="1" customWidth="1"/>
    <col min="2" max="2" width="3.140625" customWidth="1"/>
    <col min="3" max="3" width="11.85546875" customWidth="1"/>
    <col min="4" max="4" width="7.140625" style="7" customWidth="1"/>
    <col min="5" max="5" width="11.7109375" style="7" customWidth="1"/>
    <col min="6" max="6" width="55.42578125" customWidth="1"/>
    <col min="7" max="7" width="28.140625" customWidth="1"/>
    <col min="8" max="8" width="34" customWidth="1"/>
    <col min="9" max="9" width="9" hidden="1" customWidth="1"/>
    <col min="10" max="10" width="64.42578125" style="1" customWidth="1"/>
  </cols>
  <sheetData>
    <row r="1" spans="1:10" ht="21" x14ac:dyDescent="0.35">
      <c r="E1" s="13" t="s">
        <v>199</v>
      </c>
    </row>
    <row r="2" spans="1:10" ht="39" customHeight="1" x14ac:dyDescent="0.25">
      <c r="B2" s="32" t="s">
        <v>184</v>
      </c>
      <c r="C2" s="32"/>
      <c r="D2" s="31" t="s">
        <v>186</v>
      </c>
      <c r="E2" s="31"/>
      <c r="F2" s="31"/>
      <c r="G2" s="31"/>
      <c r="H2" s="31"/>
      <c r="I2" s="31"/>
      <c r="J2" s="31"/>
    </row>
    <row r="3" spans="1:10" ht="34.5" customHeight="1" x14ac:dyDescent="0.25">
      <c r="B3" s="32"/>
      <c r="C3" s="32"/>
      <c r="D3" s="33" t="s">
        <v>177</v>
      </c>
      <c r="E3" s="33"/>
      <c r="F3" s="33"/>
      <c r="G3" s="33"/>
      <c r="H3" s="33"/>
      <c r="I3" s="33"/>
      <c r="J3" s="33"/>
    </row>
    <row r="4" spans="1:10" ht="45" customHeight="1" x14ac:dyDescent="0.25">
      <c r="B4" s="32"/>
      <c r="C4" s="32"/>
      <c r="D4" s="31" t="s">
        <v>187</v>
      </c>
      <c r="E4" s="31"/>
      <c r="F4" s="31"/>
      <c r="G4" s="31"/>
      <c r="H4" s="31"/>
      <c r="I4" s="31"/>
      <c r="J4" s="31"/>
    </row>
    <row r="5" spans="1:10" ht="72" customHeight="1" x14ac:dyDescent="0.25">
      <c r="A5" s="3" t="s">
        <v>19</v>
      </c>
      <c r="B5" s="30" t="s">
        <v>154</v>
      </c>
      <c r="C5" s="30" t="s">
        <v>20</v>
      </c>
      <c r="D5" s="29" t="s">
        <v>188</v>
      </c>
      <c r="E5" s="29" t="s">
        <v>190</v>
      </c>
      <c r="F5" s="29" t="s">
        <v>15</v>
      </c>
      <c r="G5" s="9" t="s">
        <v>185</v>
      </c>
      <c r="H5" s="30" t="s">
        <v>179</v>
      </c>
      <c r="I5" s="9" t="s">
        <v>21</v>
      </c>
      <c r="J5" s="30" t="s">
        <v>159</v>
      </c>
    </row>
    <row r="6" spans="1:10" ht="150" x14ac:dyDescent="0.25">
      <c r="A6" s="3">
        <v>1</v>
      </c>
      <c r="B6" s="19">
        <v>1</v>
      </c>
      <c r="C6" s="17" t="s">
        <v>23</v>
      </c>
      <c r="D6" s="17">
        <v>16</v>
      </c>
      <c r="E6" s="17">
        <f>D6*65/100</f>
        <v>10.4</v>
      </c>
      <c r="F6" s="20" t="s">
        <v>183</v>
      </c>
      <c r="G6" s="20" t="s">
        <v>160</v>
      </c>
      <c r="H6" s="20" t="s">
        <v>151</v>
      </c>
      <c r="I6" s="21" t="s">
        <v>28</v>
      </c>
      <c r="J6" s="20" t="s">
        <v>161</v>
      </c>
    </row>
    <row r="7" spans="1:10" ht="210" x14ac:dyDescent="0.25">
      <c r="A7" s="3">
        <v>2</v>
      </c>
      <c r="B7" s="19">
        <v>2</v>
      </c>
      <c r="C7" s="17" t="s">
        <v>24</v>
      </c>
      <c r="D7" s="17">
        <v>16</v>
      </c>
      <c r="E7" s="17">
        <f>D7*65/100</f>
        <v>10.4</v>
      </c>
      <c r="F7" s="20" t="s">
        <v>182</v>
      </c>
      <c r="G7" s="20" t="s">
        <v>181</v>
      </c>
      <c r="H7" s="20" t="s">
        <v>178</v>
      </c>
      <c r="I7" s="21"/>
      <c r="J7" s="20" t="s">
        <v>189</v>
      </c>
    </row>
    <row r="8" spans="1:10" ht="90" x14ac:dyDescent="0.25">
      <c r="A8" s="3">
        <v>3</v>
      </c>
      <c r="B8" s="19">
        <v>3</v>
      </c>
      <c r="C8" s="17" t="s">
        <v>25</v>
      </c>
      <c r="D8" s="17">
        <v>1</v>
      </c>
      <c r="E8" s="17">
        <f>1*0.65</f>
        <v>0.65</v>
      </c>
      <c r="F8" s="20" t="s">
        <v>180</v>
      </c>
      <c r="G8" s="20" t="s">
        <v>163</v>
      </c>
      <c r="H8" s="22" t="s">
        <v>29</v>
      </c>
      <c r="I8" s="21"/>
      <c r="J8" s="20" t="s">
        <v>162</v>
      </c>
    </row>
    <row r="9" spans="1:10" ht="120" x14ac:dyDescent="0.25">
      <c r="A9" s="3">
        <v>4</v>
      </c>
      <c r="B9" s="19">
        <v>4</v>
      </c>
      <c r="C9" s="17" t="s">
        <v>26</v>
      </c>
      <c r="D9" s="17">
        <v>62</v>
      </c>
      <c r="E9" s="17">
        <f>D9*0.65</f>
        <v>40.300000000000004</v>
      </c>
      <c r="F9" s="20" t="s">
        <v>153</v>
      </c>
      <c r="G9" s="20" t="s">
        <v>164</v>
      </c>
      <c r="H9" s="20" t="s">
        <v>152</v>
      </c>
      <c r="I9" s="21"/>
      <c r="J9" s="20" t="s">
        <v>156</v>
      </c>
    </row>
    <row r="10" spans="1:10" ht="150" x14ac:dyDescent="0.25">
      <c r="A10" s="3">
        <v>5</v>
      </c>
      <c r="B10" s="19">
        <v>5</v>
      </c>
      <c r="C10" s="18" t="s">
        <v>27</v>
      </c>
      <c r="D10" s="18">
        <v>5</v>
      </c>
      <c r="E10" s="18">
        <f>D10*0.65</f>
        <v>3.25</v>
      </c>
      <c r="F10" s="20" t="s">
        <v>167</v>
      </c>
      <c r="G10" s="23" t="s">
        <v>166</v>
      </c>
      <c r="H10" s="23" t="s">
        <v>166</v>
      </c>
      <c r="I10" s="23" t="s">
        <v>166</v>
      </c>
      <c r="J10" s="23" t="s">
        <v>166</v>
      </c>
    </row>
    <row r="11" spans="1:10" x14ac:dyDescent="0.25">
      <c r="A11" s="5"/>
      <c r="B11" s="5"/>
      <c r="C11" s="5"/>
      <c r="D11" s="8">
        <f>SUM(D6:D10)</f>
        <v>100</v>
      </c>
      <c r="E11" s="8">
        <f>SUM(E6:E10)</f>
        <v>65</v>
      </c>
      <c r="F11" s="5"/>
      <c r="G11" s="5"/>
      <c r="H11" s="5"/>
      <c r="I11" s="5"/>
      <c r="J11" s="6"/>
    </row>
  </sheetData>
  <mergeCells count="4">
    <mergeCell ref="D4:J4"/>
    <mergeCell ref="B2:C4"/>
    <mergeCell ref="D2:J2"/>
    <mergeCell ref="D3:J3"/>
  </mergeCells>
  <pageMargins left="0.7" right="0.7" top="0.75" bottom="0.75" header="0.3" footer="0.3"/>
  <pageSetup paperSize="9" orientation="portrait" verticalDpi="300"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H26"/>
  <sheetViews>
    <sheetView zoomScale="91" zoomScaleNormal="91" workbookViewId="0">
      <pane xSplit="2" ySplit="6" topLeftCell="D23" activePane="bottomRight" state="frozen"/>
      <selection pane="topRight" activeCell="C1" sqref="C1"/>
      <selection pane="bottomLeft" activeCell="A4" sqref="A4"/>
      <selection pane="bottomRight" activeCell="H25" sqref="H25"/>
    </sheetView>
  </sheetViews>
  <sheetFormatPr defaultRowHeight="15" x14ac:dyDescent="0.25"/>
  <cols>
    <col min="1" max="1" width="4.85546875" style="12" bestFit="1" customWidth="1"/>
    <col min="2" max="2" width="11.42578125" style="2" bestFit="1" customWidth="1"/>
    <col min="3" max="3" width="6.85546875" customWidth="1"/>
    <col min="4" max="4" width="21.28515625" customWidth="1"/>
    <col min="5" max="5" width="48.7109375" style="1" customWidth="1"/>
    <col min="6" max="6" width="20" customWidth="1"/>
    <col min="7" max="7" width="25.140625" customWidth="1"/>
    <col min="8" max="8" width="70.85546875" style="1" customWidth="1"/>
  </cols>
  <sheetData>
    <row r="1" spans="1:8" ht="21" x14ac:dyDescent="0.35">
      <c r="C1" s="16" t="s">
        <v>197</v>
      </c>
    </row>
    <row r="2" spans="1:8" ht="48" customHeight="1" x14ac:dyDescent="0.25">
      <c r="A2" s="40" t="s">
        <v>105</v>
      </c>
      <c r="B2" s="41"/>
      <c r="C2" s="34" t="s">
        <v>191</v>
      </c>
      <c r="D2" s="35"/>
      <c r="E2" s="35"/>
      <c r="F2" s="35"/>
      <c r="G2" s="35"/>
      <c r="H2" s="36"/>
    </row>
    <row r="3" spans="1:8" ht="21" customHeight="1" x14ac:dyDescent="0.25">
      <c r="A3" s="42"/>
      <c r="B3" s="43"/>
      <c r="C3" s="37" t="s">
        <v>192</v>
      </c>
      <c r="D3" s="38"/>
      <c r="E3" s="38"/>
      <c r="F3" s="38"/>
      <c r="G3" s="38"/>
      <c r="H3" s="39"/>
    </row>
    <row r="4" spans="1:8" ht="46.5" customHeight="1" x14ac:dyDescent="0.25">
      <c r="A4" s="42"/>
      <c r="B4" s="43"/>
      <c r="C4" s="34" t="s">
        <v>193</v>
      </c>
      <c r="D4" s="35"/>
      <c r="E4" s="35"/>
      <c r="F4" s="35"/>
      <c r="G4" s="35"/>
      <c r="H4" s="36"/>
    </row>
    <row r="5" spans="1:8" x14ac:dyDescent="0.25">
      <c r="A5" s="44"/>
      <c r="B5" s="45"/>
      <c r="C5" s="34" t="s">
        <v>173</v>
      </c>
      <c r="D5" s="35"/>
      <c r="E5" s="35"/>
      <c r="F5" s="35"/>
      <c r="G5" s="35"/>
      <c r="H5" s="36"/>
    </row>
    <row r="6" spans="1:8" ht="81.75" x14ac:dyDescent="0.25">
      <c r="A6" s="15" t="s">
        <v>19</v>
      </c>
      <c r="B6" s="9" t="s">
        <v>200</v>
      </c>
      <c r="C6" s="9" t="s">
        <v>17</v>
      </c>
      <c r="D6" s="14" t="s">
        <v>176</v>
      </c>
      <c r="E6" s="29" t="s">
        <v>15</v>
      </c>
      <c r="F6" s="9" t="s">
        <v>175</v>
      </c>
      <c r="G6" s="30" t="s">
        <v>53</v>
      </c>
      <c r="H6" s="30" t="s">
        <v>172</v>
      </c>
    </row>
    <row r="7" spans="1:8" ht="45" x14ac:dyDescent="0.25">
      <c r="A7" s="24">
        <v>1</v>
      </c>
      <c r="B7" s="21" t="s">
        <v>0</v>
      </c>
      <c r="C7" s="25">
        <v>9.5</v>
      </c>
      <c r="D7" s="25">
        <f>C7*0.65</f>
        <v>6.1749999999999998</v>
      </c>
      <c r="E7" s="20" t="s">
        <v>157</v>
      </c>
      <c r="F7" s="25" t="s">
        <v>22</v>
      </c>
      <c r="G7" s="25" t="s">
        <v>22</v>
      </c>
      <c r="H7" s="20" t="s">
        <v>30</v>
      </c>
    </row>
    <row r="8" spans="1:8" ht="45" x14ac:dyDescent="0.25">
      <c r="A8" s="24">
        <f>1+A7</f>
        <v>2</v>
      </c>
      <c r="B8" s="21" t="s">
        <v>1</v>
      </c>
      <c r="C8" s="25">
        <v>18</v>
      </c>
      <c r="D8" s="25">
        <f>C8*0.65</f>
        <v>11.700000000000001</v>
      </c>
      <c r="E8" s="20" t="s">
        <v>157</v>
      </c>
      <c r="F8" s="25" t="s">
        <v>22</v>
      </c>
      <c r="G8" s="25" t="s">
        <v>22</v>
      </c>
      <c r="H8" s="20" t="s">
        <v>30</v>
      </c>
    </row>
    <row r="9" spans="1:8" ht="30" x14ac:dyDescent="0.25">
      <c r="A9" s="24">
        <f t="shared" ref="A9:A25" si="0">1+A8</f>
        <v>3</v>
      </c>
      <c r="B9" s="21" t="s">
        <v>2</v>
      </c>
      <c r="C9" s="25">
        <v>3.2</v>
      </c>
      <c r="D9" s="25">
        <f t="shared" ref="D9:D13" si="1">C9*0.65</f>
        <v>2.08</v>
      </c>
      <c r="E9" s="20" t="s">
        <v>90</v>
      </c>
      <c r="F9" s="25" t="s">
        <v>22</v>
      </c>
      <c r="G9" s="20" t="s">
        <v>89</v>
      </c>
      <c r="H9" s="20" t="s">
        <v>52</v>
      </c>
    </row>
    <row r="10" spans="1:8" ht="60" x14ac:dyDescent="0.25">
      <c r="A10" s="24">
        <f t="shared" si="0"/>
        <v>4</v>
      </c>
      <c r="B10" s="21" t="s">
        <v>3</v>
      </c>
      <c r="C10" s="25">
        <v>65</v>
      </c>
      <c r="D10" s="25">
        <f t="shared" si="1"/>
        <v>42.25</v>
      </c>
      <c r="E10" s="20" t="s">
        <v>86</v>
      </c>
      <c r="F10" s="25" t="s">
        <v>22</v>
      </c>
      <c r="G10" s="20" t="s">
        <v>85</v>
      </c>
      <c r="H10" s="20" t="s">
        <v>54</v>
      </c>
    </row>
    <row r="11" spans="1:8" x14ac:dyDescent="0.25">
      <c r="A11" s="24">
        <f t="shared" si="0"/>
        <v>5</v>
      </c>
      <c r="B11" s="21" t="s">
        <v>41</v>
      </c>
      <c r="C11" s="25" t="s">
        <v>92</v>
      </c>
      <c r="D11" s="25" t="s">
        <v>92</v>
      </c>
      <c r="E11" s="20" t="s">
        <v>42</v>
      </c>
      <c r="F11" s="25" t="s">
        <v>40</v>
      </c>
      <c r="G11" s="25" t="s">
        <v>84</v>
      </c>
      <c r="H11" s="20" t="s">
        <v>26</v>
      </c>
    </row>
    <row r="12" spans="1:8" ht="105" x14ac:dyDescent="0.25">
      <c r="A12" s="24">
        <f t="shared" si="0"/>
        <v>6</v>
      </c>
      <c r="B12" s="21" t="s">
        <v>4</v>
      </c>
      <c r="C12" s="25">
        <v>0.2</v>
      </c>
      <c r="D12" s="25">
        <f t="shared" si="1"/>
        <v>0.13</v>
      </c>
      <c r="E12" s="20" t="s">
        <v>72</v>
      </c>
      <c r="F12" s="25" t="s">
        <v>32</v>
      </c>
      <c r="G12" s="20" t="s">
        <v>83</v>
      </c>
      <c r="H12" s="20" t="s">
        <v>38</v>
      </c>
    </row>
    <row r="13" spans="1:8" ht="165" x14ac:dyDescent="0.25">
      <c r="A13" s="24">
        <f t="shared" si="0"/>
        <v>7</v>
      </c>
      <c r="B13" s="21" t="s">
        <v>5</v>
      </c>
      <c r="C13" s="25">
        <v>0.05</v>
      </c>
      <c r="D13" s="25">
        <f t="shared" si="1"/>
        <v>3.2500000000000001E-2</v>
      </c>
      <c r="E13" s="20" t="s">
        <v>195</v>
      </c>
      <c r="F13" s="25" t="s">
        <v>33</v>
      </c>
      <c r="G13" s="20" t="s">
        <v>82</v>
      </c>
      <c r="H13" s="20" t="s">
        <v>196</v>
      </c>
    </row>
    <row r="14" spans="1:8" ht="105" x14ac:dyDescent="0.25">
      <c r="A14" s="24">
        <f t="shared" si="0"/>
        <v>8</v>
      </c>
      <c r="B14" s="21" t="s">
        <v>6</v>
      </c>
      <c r="C14" s="25">
        <v>1.2</v>
      </c>
      <c r="D14" s="25">
        <f t="shared" ref="D14:D18" si="2">C14*0.65</f>
        <v>0.78</v>
      </c>
      <c r="E14" s="20" t="s">
        <v>81</v>
      </c>
      <c r="F14" s="25" t="s">
        <v>34</v>
      </c>
      <c r="G14" s="20" t="s">
        <v>80</v>
      </c>
      <c r="H14" s="20" t="s">
        <v>55</v>
      </c>
    </row>
    <row r="15" spans="1:8" ht="120" x14ac:dyDescent="0.25">
      <c r="A15" s="24">
        <f t="shared" si="0"/>
        <v>9</v>
      </c>
      <c r="B15" s="21" t="s">
        <v>7</v>
      </c>
      <c r="C15" s="25">
        <v>0.2</v>
      </c>
      <c r="D15" s="25">
        <f t="shared" si="2"/>
        <v>0.13</v>
      </c>
      <c r="E15" s="20" t="s">
        <v>78</v>
      </c>
      <c r="F15" s="25" t="s">
        <v>79</v>
      </c>
      <c r="G15" s="20" t="s">
        <v>77</v>
      </c>
      <c r="H15" s="20" t="s">
        <v>76</v>
      </c>
    </row>
    <row r="16" spans="1:8" ht="90" x14ac:dyDescent="0.25">
      <c r="A16" s="24">
        <f t="shared" si="0"/>
        <v>10</v>
      </c>
      <c r="B16" s="21" t="s">
        <v>37</v>
      </c>
      <c r="C16" s="25">
        <v>0.3</v>
      </c>
      <c r="D16" s="25">
        <f t="shared" si="2"/>
        <v>0.19500000000000001</v>
      </c>
      <c r="E16" s="20" t="s">
        <v>18</v>
      </c>
      <c r="F16" s="25" t="s">
        <v>36</v>
      </c>
      <c r="G16" s="20" t="s">
        <v>74</v>
      </c>
      <c r="H16" s="20" t="s">
        <v>75</v>
      </c>
    </row>
    <row r="17" spans="1:8" ht="120" x14ac:dyDescent="0.25">
      <c r="A17" s="24">
        <f t="shared" si="0"/>
        <v>11</v>
      </c>
      <c r="B17" s="21" t="s">
        <v>8</v>
      </c>
      <c r="C17" s="25">
        <v>0.2</v>
      </c>
      <c r="D17" s="25">
        <f t="shared" si="2"/>
        <v>0.13</v>
      </c>
      <c r="E17" s="20" t="s">
        <v>73</v>
      </c>
      <c r="F17" s="25" t="s">
        <v>35</v>
      </c>
      <c r="G17" s="20" t="s">
        <v>71</v>
      </c>
      <c r="H17" s="20" t="s">
        <v>56</v>
      </c>
    </row>
    <row r="18" spans="1:8" ht="120" x14ac:dyDescent="0.25">
      <c r="A18" s="24">
        <f t="shared" si="0"/>
        <v>12</v>
      </c>
      <c r="B18" s="21" t="s">
        <v>9</v>
      </c>
      <c r="C18" s="25">
        <v>1.5</v>
      </c>
      <c r="D18" s="25">
        <f t="shared" si="2"/>
        <v>0.97500000000000009</v>
      </c>
      <c r="E18" s="20" t="s">
        <v>69</v>
      </c>
      <c r="F18" s="25" t="s">
        <v>32</v>
      </c>
      <c r="G18" s="20" t="s">
        <v>70</v>
      </c>
      <c r="H18" s="20" t="s">
        <v>201</v>
      </c>
    </row>
    <row r="19" spans="1:8" ht="90" x14ac:dyDescent="0.25">
      <c r="A19" s="24">
        <f t="shared" si="0"/>
        <v>13</v>
      </c>
      <c r="B19" s="21" t="s">
        <v>10</v>
      </c>
      <c r="C19" s="25">
        <v>0.01</v>
      </c>
      <c r="D19" s="25">
        <f t="shared" ref="D19:D20" si="3">C19*0.65</f>
        <v>6.5000000000000006E-3</v>
      </c>
      <c r="E19" s="20" t="s">
        <v>67</v>
      </c>
      <c r="F19" s="25" t="s">
        <v>46</v>
      </c>
      <c r="G19" s="20" t="s">
        <v>68</v>
      </c>
      <c r="H19" s="20" t="s">
        <v>57</v>
      </c>
    </row>
    <row r="20" spans="1:8" ht="165" x14ac:dyDescent="0.25">
      <c r="A20" s="24">
        <f t="shared" si="0"/>
        <v>14</v>
      </c>
      <c r="B20" s="21" t="s">
        <v>11</v>
      </c>
      <c r="C20" s="25">
        <v>0.02</v>
      </c>
      <c r="D20" s="25">
        <f t="shared" si="3"/>
        <v>1.3000000000000001E-2</v>
      </c>
      <c r="E20" s="20" t="s">
        <v>48</v>
      </c>
      <c r="F20" s="25" t="s">
        <v>47</v>
      </c>
      <c r="G20" s="20" t="s">
        <v>66</v>
      </c>
      <c r="H20" s="20" t="s">
        <v>174</v>
      </c>
    </row>
    <row r="21" spans="1:8" ht="90" x14ac:dyDescent="0.25">
      <c r="A21" s="24">
        <f t="shared" si="0"/>
        <v>15</v>
      </c>
      <c r="B21" s="21" t="s">
        <v>12</v>
      </c>
      <c r="C21" s="25">
        <v>8.9999999999999993E-3</v>
      </c>
      <c r="D21" s="25">
        <f t="shared" ref="D21:D22" si="4">C21*0.65</f>
        <v>5.8500000000000002E-3</v>
      </c>
      <c r="E21" s="20" t="s">
        <v>49</v>
      </c>
      <c r="F21" s="25" t="s">
        <v>45</v>
      </c>
      <c r="G21" s="20" t="s">
        <v>65</v>
      </c>
      <c r="H21" s="20" t="s">
        <v>64</v>
      </c>
    </row>
    <row r="22" spans="1:8" ht="90" x14ac:dyDescent="0.25">
      <c r="A22" s="24">
        <f t="shared" si="0"/>
        <v>16</v>
      </c>
      <c r="B22" s="21" t="s">
        <v>13</v>
      </c>
      <c r="C22" s="25">
        <v>0.02</v>
      </c>
      <c r="D22" s="25">
        <f t="shared" si="4"/>
        <v>1.3000000000000001E-2</v>
      </c>
      <c r="E22" s="20" t="s">
        <v>31</v>
      </c>
      <c r="F22" s="25" t="s">
        <v>44</v>
      </c>
      <c r="G22" s="20" t="s">
        <v>63</v>
      </c>
      <c r="H22" s="20" t="s">
        <v>58</v>
      </c>
    </row>
    <row r="23" spans="1:8" ht="30" x14ac:dyDescent="0.25">
      <c r="A23" s="24">
        <f t="shared" si="0"/>
        <v>17</v>
      </c>
      <c r="B23" s="21" t="s">
        <v>14</v>
      </c>
      <c r="C23" s="25">
        <v>2E-3</v>
      </c>
      <c r="D23" s="25">
        <f>C23*0.65</f>
        <v>1.3000000000000002E-3</v>
      </c>
      <c r="E23" s="20" t="s">
        <v>51</v>
      </c>
      <c r="F23" s="25" t="s">
        <v>39</v>
      </c>
      <c r="G23" s="20" t="s">
        <v>62</v>
      </c>
      <c r="H23" s="20" t="s">
        <v>59</v>
      </c>
    </row>
    <row r="24" spans="1:8" ht="30" x14ac:dyDescent="0.25">
      <c r="A24" s="24">
        <f t="shared" si="0"/>
        <v>18</v>
      </c>
      <c r="B24" s="21" t="s">
        <v>16</v>
      </c>
      <c r="C24" s="25">
        <v>5.0000000000000001E-3</v>
      </c>
      <c r="D24" s="25">
        <f>C24*0.65</f>
        <v>3.2500000000000003E-3</v>
      </c>
      <c r="E24" s="20" t="s">
        <v>50</v>
      </c>
      <c r="F24" s="25" t="s">
        <v>43</v>
      </c>
      <c r="G24" s="20" t="s">
        <v>61</v>
      </c>
      <c r="H24" s="20" t="s">
        <v>60</v>
      </c>
    </row>
    <row r="25" spans="1:8" ht="60" x14ac:dyDescent="0.25">
      <c r="A25" s="24">
        <f t="shared" si="0"/>
        <v>19</v>
      </c>
      <c r="B25" s="21" t="s">
        <v>87</v>
      </c>
      <c r="C25" s="25" t="s">
        <v>92</v>
      </c>
      <c r="D25" s="25" t="s">
        <v>92</v>
      </c>
      <c r="E25" s="20" t="s">
        <v>88</v>
      </c>
      <c r="F25" s="25" t="s">
        <v>79</v>
      </c>
      <c r="G25" s="20" t="s">
        <v>91</v>
      </c>
      <c r="H25" s="20" t="s">
        <v>93</v>
      </c>
    </row>
    <row r="26" spans="1:8" x14ac:dyDescent="0.25">
      <c r="A26" s="8"/>
      <c r="B26" s="4" t="s">
        <v>94</v>
      </c>
      <c r="C26" s="5">
        <f>SUM(C7:C24)</f>
        <v>99.415999999999997</v>
      </c>
      <c r="D26" s="5">
        <f>SUM(D7:D24)</f>
        <v>64.620400000000004</v>
      </c>
      <c r="E26" s="6"/>
      <c r="F26" s="5"/>
      <c r="G26" s="5"/>
      <c r="H26" s="6"/>
    </row>
  </sheetData>
  <mergeCells count="5">
    <mergeCell ref="C2:H2"/>
    <mergeCell ref="C3:H3"/>
    <mergeCell ref="C4:H4"/>
    <mergeCell ref="A2:B5"/>
    <mergeCell ref="C5:H5"/>
  </mergeCells>
  <pageMargins left="0.7" right="0.7" top="0.75" bottom="0.75" header="0.3" footer="0.3"/>
  <pageSetup paperSize="9" orientation="portrait" verticalDpi="300"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I20"/>
  <sheetViews>
    <sheetView workbookViewId="0">
      <pane xSplit="1" ySplit="6" topLeftCell="B8" activePane="bottomRight" state="frozen"/>
      <selection pane="topRight" activeCell="B1" sqref="B1"/>
      <selection pane="bottomLeft" activeCell="A3" sqref="A3"/>
      <selection pane="bottomRight" activeCell="D8" sqref="D8:D15"/>
    </sheetView>
  </sheetViews>
  <sheetFormatPr defaultRowHeight="15" x14ac:dyDescent="0.25"/>
  <cols>
    <col min="1" max="1" width="16" customWidth="1"/>
    <col min="2" max="2" width="57.42578125" customWidth="1"/>
    <col min="3" max="3" width="19.140625" customWidth="1"/>
    <col min="4" max="4" width="48.42578125" customWidth="1"/>
    <col min="5" max="5" width="42.5703125" customWidth="1"/>
  </cols>
  <sheetData>
    <row r="1" spans="1:9" ht="26.25" x14ac:dyDescent="0.4">
      <c r="B1" s="11" t="s">
        <v>198</v>
      </c>
    </row>
    <row r="2" spans="1:9" ht="46.5" customHeight="1" x14ac:dyDescent="0.25">
      <c r="A2" s="46" t="s">
        <v>105</v>
      </c>
      <c r="B2" s="52" t="s">
        <v>194</v>
      </c>
      <c r="C2" s="52"/>
      <c r="D2" s="52"/>
      <c r="E2" s="52"/>
      <c r="F2" s="1"/>
      <c r="G2" s="1"/>
      <c r="H2" s="1"/>
      <c r="I2" s="1"/>
    </row>
    <row r="3" spans="1:9" ht="34.5" customHeight="1" x14ac:dyDescent="0.25">
      <c r="A3" s="47"/>
      <c r="B3" s="53" t="s">
        <v>192</v>
      </c>
      <c r="C3" s="53"/>
      <c r="D3" s="53"/>
      <c r="E3" s="53"/>
      <c r="F3" s="10"/>
      <c r="G3" s="10"/>
      <c r="H3" s="10"/>
      <c r="I3" s="10"/>
    </row>
    <row r="4" spans="1:9" ht="42" customHeight="1" x14ac:dyDescent="0.25">
      <c r="A4" s="47"/>
      <c r="B4" s="52" t="s">
        <v>106</v>
      </c>
      <c r="C4" s="52"/>
      <c r="D4" s="52"/>
      <c r="E4" s="52"/>
      <c r="F4" s="1"/>
      <c r="G4" s="1"/>
      <c r="H4" s="1"/>
      <c r="I4" s="1"/>
    </row>
    <row r="5" spans="1:9" x14ac:dyDescent="0.25">
      <c r="A5" s="48"/>
      <c r="B5" s="54" t="s">
        <v>173</v>
      </c>
      <c r="C5" s="55"/>
      <c r="D5" s="55"/>
      <c r="E5" s="56"/>
      <c r="F5" s="1"/>
      <c r="G5" s="1"/>
      <c r="H5" s="1"/>
      <c r="I5" s="1"/>
    </row>
    <row r="6" spans="1:9" s="1" customFormat="1" ht="91.5" customHeight="1" x14ac:dyDescent="0.25">
      <c r="A6" s="14" t="s">
        <v>158</v>
      </c>
      <c r="B6" s="29" t="s">
        <v>15</v>
      </c>
      <c r="C6" s="9" t="s">
        <v>165</v>
      </c>
      <c r="D6" s="28" t="s">
        <v>171</v>
      </c>
      <c r="E6" s="27" t="s">
        <v>168</v>
      </c>
    </row>
    <row r="7" spans="1:9" s="1" customFormat="1" ht="30" x14ac:dyDescent="0.25">
      <c r="A7" s="26" t="s">
        <v>95</v>
      </c>
      <c r="B7" s="6" t="s">
        <v>101</v>
      </c>
      <c r="C7" s="6" t="s">
        <v>45</v>
      </c>
      <c r="D7" s="6" t="s">
        <v>121</v>
      </c>
      <c r="E7" s="20" t="s">
        <v>125</v>
      </c>
    </row>
    <row r="8" spans="1:9" s="1" customFormat="1" ht="45" x14ac:dyDescent="0.25">
      <c r="A8" s="26" t="s">
        <v>114</v>
      </c>
      <c r="B8" s="20" t="s">
        <v>107</v>
      </c>
      <c r="C8" s="20" t="s">
        <v>139</v>
      </c>
      <c r="D8" s="49" t="s">
        <v>155</v>
      </c>
      <c r="E8" s="20" t="s">
        <v>126</v>
      </c>
    </row>
    <row r="9" spans="1:9" s="1" customFormat="1" x14ac:dyDescent="0.25">
      <c r="A9" s="26" t="s">
        <v>115</v>
      </c>
      <c r="B9" s="20" t="s">
        <v>127</v>
      </c>
      <c r="C9" s="20" t="s">
        <v>140</v>
      </c>
      <c r="D9" s="50"/>
      <c r="E9" s="20" t="s">
        <v>128</v>
      </c>
    </row>
    <row r="10" spans="1:9" s="1" customFormat="1" ht="30" x14ac:dyDescent="0.25">
      <c r="A10" s="26" t="s">
        <v>118</v>
      </c>
      <c r="B10" s="20" t="s">
        <v>119</v>
      </c>
      <c r="C10" s="20" t="s">
        <v>141</v>
      </c>
      <c r="D10" s="50"/>
      <c r="E10" s="20" t="s">
        <v>129</v>
      </c>
    </row>
    <row r="11" spans="1:9" s="1" customFormat="1" ht="30" x14ac:dyDescent="0.25">
      <c r="A11" s="26" t="s">
        <v>116</v>
      </c>
      <c r="B11" s="20" t="s">
        <v>130</v>
      </c>
      <c r="C11" s="20" t="s">
        <v>142</v>
      </c>
      <c r="D11" s="50"/>
      <c r="E11" s="20" t="s">
        <v>131</v>
      </c>
    </row>
    <row r="12" spans="1:9" s="1" customFormat="1" x14ac:dyDescent="0.25">
      <c r="A12" s="26" t="s">
        <v>117</v>
      </c>
      <c r="B12" s="20" t="s">
        <v>120</v>
      </c>
      <c r="C12" s="20" t="s">
        <v>143</v>
      </c>
      <c r="D12" s="50"/>
      <c r="E12" s="20" t="s">
        <v>132</v>
      </c>
    </row>
    <row r="13" spans="1:9" s="1" customFormat="1" x14ac:dyDescent="0.25">
      <c r="A13" s="26" t="s">
        <v>108</v>
      </c>
      <c r="B13" s="20" t="s">
        <v>109</v>
      </c>
      <c r="C13" s="20" t="s">
        <v>144</v>
      </c>
      <c r="D13" s="50"/>
      <c r="E13" s="20" t="s">
        <v>133</v>
      </c>
    </row>
    <row r="14" spans="1:9" s="1" customFormat="1" ht="45" x14ac:dyDescent="0.25">
      <c r="A14" s="26" t="s">
        <v>110</v>
      </c>
      <c r="B14" s="20" t="s">
        <v>113</v>
      </c>
      <c r="C14" s="20" t="s">
        <v>145</v>
      </c>
      <c r="D14" s="50"/>
      <c r="E14" s="20" t="s">
        <v>134</v>
      </c>
    </row>
    <row r="15" spans="1:9" s="1" customFormat="1" ht="45" x14ac:dyDescent="0.25">
      <c r="A15" s="26" t="s">
        <v>96</v>
      </c>
      <c r="B15" s="20" t="s">
        <v>112</v>
      </c>
      <c r="C15" s="20" t="s">
        <v>146</v>
      </c>
      <c r="D15" s="51"/>
      <c r="E15" s="20" t="s">
        <v>135</v>
      </c>
    </row>
    <row r="16" spans="1:9" s="1" customFormat="1" ht="45" x14ac:dyDescent="0.25">
      <c r="A16" s="26" t="s">
        <v>97</v>
      </c>
      <c r="B16" s="20" t="s">
        <v>104</v>
      </c>
      <c r="C16" s="20" t="s">
        <v>147</v>
      </c>
      <c r="D16" s="20" t="s">
        <v>124</v>
      </c>
      <c r="E16" s="20" t="s">
        <v>169</v>
      </c>
    </row>
    <row r="17" spans="1:5" s="1" customFormat="1" ht="45" x14ac:dyDescent="0.25">
      <c r="A17" s="26" t="s">
        <v>98</v>
      </c>
      <c r="B17" s="20" t="s">
        <v>102</v>
      </c>
      <c r="C17" s="20" t="s">
        <v>148</v>
      </c>
      <c r="D17" s="20" t="s">
        <v>123</v>
      </c>
      <c r="E17" s="20" t="s">
        <v>136</v>
      </c>
    </row>
    <row r="18" spans="1:5" s="1" customFormat="1" ht="30" x14ac:dyDescent="0.25">
      <c r="A18" s="26" t="s">
        <v>99</v>
      </c>
      <c r="B18" s="20" t="s">
        <v>103</v>
      </c>
      <c r="C18" s="20" t="s">
        <v>149</v>
      </c>
      <c r="D18" s="20" t="s">
        <v>122</v>
      </c>
      <c r="E18" s="20" t="s">
        <v>170</v>
      </c>
    </row>
    <row r="19" spans="1:5" s="1" customFormat="1" ht="30" x14ac:dyDescent="0.25">
      <c r="A19" s="26" t="s">
        <v>100</v>
      </c>
      <c r="B19" s="20" t="s">
        <v>111</v>
      </c>
      <c r="C19" s="20" t="s">
        <v>150</v>
      </c>
      <c r="D19" s="20" t="s">
        <v>137</v>
      </c>
      <c r="E19" s="20" t="s">
        <v>138</v>
      </c>
    </row>
    <row r="20" spans="1:5" s="1" customFormat="1" x14ac:dyDescent="0.25"/>
  </sheetData>
  <mergeCells count="6">
    <mergeCell ref="A2:A5"/>
    <mergeCell ref="D8:D15"/>
    <mergeCell ref="B2:E2"/>
    <mergeCell ref="B3:E3"/>
    <mergeCell ref="B4:E4"/>
    <mergeCell ref="B5:E5"/>
  </mergeCells>
  <pageMargins left="0.7" right="0.7" top="0.75" bottom="0.75" header="0.3" footer="0.3"/>
  <pageSetup paperSize="9" orientation="portrait" verticalDpi="300"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3</vt:i4>
      </vt:variant>
    </vt:vector>
  </HeadingPairs>
  <TitlesOfParts>
    <vt:vector size="3" baseType="lpstr">
      <vt:lpstr>macro nutrients</vt:lpstr>
      <vt:lpstr>minerals</vt:lpstr>
      <vt:lpstr>vitamins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dc:creator>
  <cp:lastModifiedBy>hp</cp:lastModifiedBy>
  <dcterms:created xsi:type="dcterms:W3CDTF">2023-06-06T07:42:11Z</dcterms:created>
  <dcterms:modified xsi:type="dcterms:W3CDTF">2023-10-18T09:32:13Z</dcterms:modified>
</cp:coreProperties>
</file>